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alance 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<sst xmlns="http://schemas.openxmlformats.org/spreadsheetml/2006/main" count="169" uniqueCount="112">
  <si>
    <t>TAIPING SUPER BERHAD</t>
  </si>
  <si>
    <t>RM'000</t>
  </si>
  <si>
    <t xml:space="preserve">Revenue 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</si>
  <si>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</si>
  <si>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</si>
  <si>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</si>
  <si>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</si>
  <si>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</si>
  <si>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</si>
  <si>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</si>
  <si>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</si>
  <si>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</si>
  <si>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</si>
  <si>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</si>
  <si>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</si>
  <si>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</si>
  <si>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</si>
  <si>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</si>
  <si>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</si>
  <si>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</si>
  <si>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</si>
  <si>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</si>
  <si>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</si>
  <si>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</si>
  <si>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</si>
  <si>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</si>
  <si>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</si>
  <si>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</si>
  <si>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Proceeds from disposal of property, plant and equipment</t>
  </si>
  <si>
    <t>Net change in hire purchase loan</t>
  </si>
  <si>
    <t>Net change in term loan</t>
  </si>
  <si>
    <t>Net change in trade facilities</t>
  </si>
  <si>
    <t>Directors' advancement</t>
  </si>
  <si>
    <t>UNAUDITED CONDENSED CONSOLIDATED STATEMENT OF CHANGES IN EQUITY</t>
  </si>
  <si>
    <t>UNAUDITED CONDENSED CONSOLIDATED INCOME STATEMENTS</t>
  </si>
  <si>
    <t>Finance Cost</t>
  </si>
  <si>
    <t>Exceptional Item</t>
  </si>
  <si>
    <t>Income tax</t>
  </si>
  <si>
    <t>UNAUDITED CONDENSED CONSOLIDATED BALANCE SHEET</t>
  </si>
  <si>
    <t>Non Current Assets</t>
  </si>
  <si>
    <t>Current Assets</t>
  </si>
  <si>
    <t>Shareholders' Funds</t>
  </si>
  <si>
    <t>Negative Goodwill</t>
  </si>
  <si>
    <t>UNAUDITED CONDENSED CONSOLIDATED CASH FLOW STATEMENT</t>
  </si>
  <si>
    <t>Other income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</si>
  <si>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</si>
  <si>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</si>
  <si>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</si>
  <si>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</si>
  <si>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Profit/loss before taxation</t>
  </si>
  <si>
    <t>Interest paid</t>
  </si>
  <si>
    <t>Net Cash generated by financing activities</t>
  </si>
  <si>
    <t>Effect of exchange rate fluctuation</t>
  </si>
  <si>
    <t>(AUDITED)</t>
  </si>
  <si>
    <t>Long Term Liabilities</t>
  </si>
  <si>
    <t>Current Liabilities</t>
  </si>
  <si>
    <t>Net Current Assets/(Liabilities)</t>
  </si>
  <si>
    <t>Interest expense</t>
  </si>
  <si>
    <t>Income tax (paid) / refunded</t>
  </si>
  <si>
    <t>As at</t>
  </si>
  <si>
    <t>Current</t>
  </si>
  <si>
    <t>Year</t>
  </si>
  <si>
    <t>Quarter</t>
  </si>
  <si>
    <t>Preceding Year</t>
  </si>
  <si>
    <t>Corresponding</t>
  </si>
  <si>
    <t>To-Date</t>
  </si>
  <si>
    <t>Period</t>
  </si>
  <si>
    <t>Current Year</t>
  </si>
  <si>
    <t>Minority Interest</t>
  </si>
  <si>
    <t>for the year ended 31st December 2002)</t>
  </si>
  <si>
    <t>Profit/(loss) from Operations</t>
  </si>
  <si>
    <t>(The Condensed Consolidated Balance Sheet should be read in conjunction with the Annual Financial Report</t>
  </si>
  <si>
    <t>Report for the year ended 31st December 2002)</t>
  </si>
  <si>
    <t>(The Condensed Consolidated Cash Flow Statement should be read in conjunction with the Annual Financial</t>
  </si>
  <si>
    <t>31 Dec 2002</t>
  </si>
  <si>
    <t>- Diluted</t>
  </si>
  <si>
    <t>N/A</t>
  </si>
  <si>
    <t>Property, plant &amp; equipment</t>
  </si>
  <si>
    <t>Other investments</t>
  </si>
  <si>
    <t>Intangible assets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</si>
  <si>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</si>
  <si>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</si>
  <si>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</si>
  <si>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</si>
  <si>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</si>
  <si>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</si>
  <si>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</si>
  <si>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</si>
  <si>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</si>
  <si>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</si>
  <si>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Overdraft</t>
  </si>
  <si>
    <t>Other bank borrowings</t>
  </si>
  <si>
    <t>Share capital</t>
  </si>
  <si>
    <t>Reserves</t>
  </si>
  <si>
    <t>Deferred taxation</t>
  </si>
  <si>
    <t>Shares Application Monies</t>
  </si>
  <si>
    <t>Accumulated Losses</t>
  </si>
  <si>
    <t>Movements</t>
  </si>
  <si>
    <t>1 Jan 2003</t>
  </si>
  <si>
    <t>1 Jan 2002</t>
  </si>
  <si>
    <t>Financial Report for the year ended 31st December 2002)</t>
  </si>
  <si>
    <t>(The Condensed Consolidated Statement of Changes in Equity should be read in conjunction with the Annual</t>
  </si>
  <si>
    <t>31 Dec 2003</t>
  </si>
  <si>
    <t>INTERIM REPORT FOR THE FINANCIAL YEAR ENDED 31 DECEMBER 2003</t>
  </si>
  <si>
    <t>6% Convertible loan stock</t>
  </si>
  <si>
    <t>Acquisition of additional shares in subsidiary</t>
  </si>
  <si>
    <t>Payment for incidental costs</t>
  </si>
  <si>
    <t>Proceeds from issuance of shares</t>
  </si>
  <si>
    <t>Proceeds from issuance of CULS</t>
  </si>
  <si>
    <t>Repayment of directors'advancement</t>
  </si>
  <si>
    <t>Acquisition of intangible assets</t>
  </si>
  <si>
    <t>Proceeds from issue of shares to minority interest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</si>
</sst>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173" fontId="4" fillId="0" borderId="5" xfId="15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 quotePrefix="1">
      <alignment horizontal="center"/>
    </xf>
    <xf numFmtId="173" fontId="4" fillId="0" borderId="5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4" fillId="0" borderId="9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73" fontId="4" fillId="0" borderId="0" xfId="15" applyNumberFormat="1" applyFont="1" applyBorder="1" applyAlignment="1" quotePrefix="1">
      <alignment horizontal="right"/>
    </xf>
    <xf numFmtId="173" fontId="4" fillId="0" borderId="8" xfId="15" applyNumberFormat="1" applyFont="1" applyBorder="1" applyAlignment="1" quotePrefix="1">
      <alignment horizontal="right"/>
    </xf>
    <xf numFmtId="0" fontId="4" fillId="0" borderId="5" xfId="0" applyFont="1" applyBorder="1" applyAlignment="1">
      <alignment horizontal="right"/>
    </xf>
    <xf numFmtId="173" fontId="4" fillId="0" borderId="10" xfId="15" applyNumberFormat="1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9" xfId="15" applyNumberFormat="1" applyFont="1" applyBorder="1" applyAlignment="1">
      <alignment/>
    </xf>
    <xf numFmtId="173" fontId="4" fillId="0" borderId="12" xfId="15" applyNumberFormat="1" applyFont="1" applyBorder="1" applyAlignment="1" quotePrefix="1">
      <alignment horizontal="right"/>
    </xf>
    <xf numFmtId="173" fontId="3" fillId="0" borderId="0" xfId="15" applyNumberFormat="1" applyFont="1" applyBorder="1" applyAlignment="1">
      <alignment/>
    </xf>
    <xf numFmtId="171" fontId="4" fillId="0" borderId="0" xfId="15" applyNumberFormat="1" applyFont="1" applyAlignment="1" quotePrefix="1">
      <alignment horizontal="right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8">
      <selection activeCell="A18" sqref="A18"/>
    </sheetView>
  </sheetViews>
  <sheetFormatPr defaultColWidth="9.140625" defaultRowHeight="12.75"/>
  <cols>
    <col min="1" max="1" width="3.7109375" style="2" customWidth="1"/>
    <col min="2" max="2" width="4.421875" style="2" customWidth="1"/>
    <col min="3" max="3" width="31.140625" style="2" customWidth="1"/>
    <col min="4" max="4" width="6.421875" style="2" customWidth="1"/>
    <col min="5" max="5" width="12.28125" style="2" customWidth="1"/>
    <col min="6" max="6" width="6.8515625" style="2" customWidth="1"/>
    <col min="7" max="7" width="12.28125" style="2" customWidth="1"/>
    <col min="8" max="16384" width="9.140625" style="2" customWidth="1"/>
  </cols>
  <sheetData>
    <row r="1" spans="1:7" ht="15.75">
      <c r="A1" s="56" t="s">
        <v>0</v>
      </c>
      <c r="B1" s="56"/>
      <c r="C1" s="56"/>
      <c r="D1" s="56"/>
      <c r="E1" s="56"/>
      <c r="F1" s="56"/>
      <c r="G1" s="56"/>
    </row>
    <row r="2" spans="1:7" ht="14.25">
      <c r="A2" s="57" t="s">
        <v>26</v>
      </c>
      <c r="B2" s="57"/>
      <c r="C2" s="57"/>
      <c r="D2" s="57"/>
      <c r="E2" s="57"/>
      <c r="F2" s="57"/>
      <c r="G2" s="57"/>
    </row>
    <row r="3" spans="1:7" ht="14.25">
      <c r="A3" s="57" t="s">
        <v>5</v>
      </c>
      <c r="B3" s="57"/>
      <c r="C3" s="57"/>
      <c r="D3" s="57"/>
      <c r="E3" s="57"/>
      <c r="F3" s="57"/>
      <c r="G3" s="57"/>
    </row>
    <row r="4" spans="1:7" ht="12.75" customHeight="1" thickBot="1">
      <c r="A4" s="24"/>
      <c r="B4" s="24"/>
      <c r="C4" s="24"/>
      <c r="D4" s="24"/>
      <c r="E4" s="24"/>
      <c r="F4" s="24"/>
      <c r="G4" s="24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7" ht="12.75" customHeight="1">
      <c r="A6" s="26" t="s">
        <v>103</v>
      </c>
      <c r="B6" s="26"/>
      <c r="C6" s="25"/>
      <c r="D6" s="25"/>
      <c r="E6" s="25"/>
      <c r="F6" s="25"/>
      <c r="G6" s="25"/>
    </row>
    <row r="7" spans="1:7" ht="6" customHeight="1" thickBot="1">
      <c r="A7" s="24"/>
      <c r="B7" s="24"/>
      <c r="C7" s="24"/>
      <c r="D7" s="24"/>
      <c r="E7" s="24"/>
      <c r="F7" s="24"/>
      <c r="G7" s="24"/>
    </row>
    <row r="8" spans="1:7" ht="15">
      <c r="A8" s="23"/>
      <c r="B8" s="23"/>
      <c r="C8" s="23"/>
      <c r="D8" s="23"/>
      <c r="E8" s="23"/>
      <c r="F8" s="23"/>
      <c r="G8" s="23"/>
    </row>
    <row r="9" spans="1:7" ht="15">
      <c r="A9" s="27" t="s">
        <v>38</v>
      </c>
      <c r="B9" s="27"/>
      <c r="C9" s="23"/>
      <c r="D9" s="23"/>
      <c r="E9" s="23"/>
      <c r="F9" s="23"/>
      <c r="G9" s="23"/>
    </row>
    <row r="11" spans="5:7" s="1" customFormat="1" ht="12.75">
      <c r="E11" s="1" t="s">
        <v>59</v>
      </c>
      <c r="G11" s="1" t="s">
        <v>59</v>
      </c>
    </row>
    <row r="12" spans="5:7" s="1" customFormat="1" ht="12.75">
      <c r="E12" s="6" t="s">
        <v>102</v>
      </c>
      <c r="G12" s="7" t="s">
        <v>74</v>
      </c>
    </row>
    <row r="13" spans="5:7" s="1" customFormat="1" ht="12.75">
      <c r="E13" s="6"/>
      <c r="G13" s="1" t="s">
        <v>53</v>
      </c>
    </row>
    <row r="14" spans="5:7" s="1" customFormat="1" ht="12.75">
      <c r="E14" s="1" t="s">
        <v>1</v>
      </c>
      <c r="G14" s="1" t="s">
        <v>1</v>
      </c>
    </row>
    <row r="16" spans="1:7" ht="12.75">
      <c r="A16" s="8" t="s">
        <v>39</v>
      </c>
      <c r="B16" s="8"/>
      <c r="E16" s="3"/>
      <c r="F16" s="3"/>
      <c r="G16" s="3"/>
    </row>
    <row r="17" spans="2:7" ht="12.75">
      <c r="B17" s="2" t="s">
        <v>77</v>
      </c>
      <c r="E17" s="10">
        <v>26562</v>
      </c>
      <c r="F17" s="3"/>
      <c r="G17" s="10">
        <v>23270</v>
      </c>
    </row>
    <row r="18" spans="2:7" ht="12.75">
      <c r="B18" s="2" t="s">
        <v>78</v>
      </c>
      <c r="E18" s="10">
        <v>277</v>
      </c>
      <c r="F18" s="3"/>
      <c r="G18" s="10">
        <v>277</v>
      </c>
    </row>
    <row r="19" spans="2:7" ht="12.75">
      <c r="B19" s="2" t="s">
        <v>79</v>
      </c>
      <c r="E19" s="49">
        <v>0</v>
      </c>
      <c r="F19" s="3"/>
      <c r="G19" s="3">
        <v>75</v>
      </c>
    </row>
    <row r="20" spans="5:7" ht="12.75">
      <c r="E20" s="3"/>
      <c r="F20" s="3"/>
      <c r="G20" s="3"/>
    </row>
    <row r="21" spans="1:2" ht="12.75">
      <c r="A21" s="8" t="s">
        <v>40</v>
      </c>
      <c r="B21" s="8"/>
    </row>
    <row r="22" spans="2:7" ht="12.75">
      <c r="B22" s="2" t="s">
        <v>80</v>
      </c>
      <c r="E22" s="11">
        <v>1905</v>
      </c>
      <c r="F22" s="44"/>
      <c r="G22" s="12">
        <v>1344</v>
      </c>
    </row>
    <row r="23" spans="2:7" ht="12.75">
      <c r="B23" s="2" t="s">
        <v>81</v>
      </c>
      <c r="E23" s="13">
        <v>2466</v>
      </c>
      <c r="F23" s="44"/>
      <c r="G23" s="14">
        <v>5698</v>
      </c>
    </row>
    <row r="24" spans="2:7" ht="12.75">
      <c r="B24" s="2" t="s">
        <v>82</v>
      </c>
      <c r="E24" s="13">
        <v>1813</v>
      </c>
      <c r="F24" s="44"/>
      <c r="G24" s="14">
        <v>3938</v>
      </c>
    </row>
    <row r="25" spans="2:7" ht="12.75">
      <c r="B25" s="2" t="s">
        <v>83</v>
      </c>
      <c r="E25" s="13">
        <v>7543</v>
      </c>
      <c r="F25" s="44"/>
      <c r="G25" s="16">
        <v>1631</v>
      </c>
    </row>
    <row r="26" spans="5:7" ht="12.75">
      <c r="E26" s="64">
        <f>SUM(E22:E25)</f>
        <v>13727</v>
      </c>
      <c r="F26" s="44"/>
      <c r="G26" s="12">
        <f>SUM(G22:G25)</f>
        <v>12611</v>
      </c>
    </row>
    <row r="27" spans="5:7" ht="12.75">
      <c r="E27" s="17"/>
      <c r="F27" s="44"/>
      <c r="G27" s="18"/>
    </row>
    <row r="28" spans="1:7" ht="12.75">
      <c r="A28" s="8" t="s">
        <v>55</v>
      </c>
      <c r="B28" s="8"/>
      <c r="E28" s="19"/>
      <c r="F28" s="44"/>
      <c r="G28" s="20"/>
    </row>
    <row r="29" spans="2:7" ht="12.75">
      <c r="B29" s="2" t="s">
        <v>84</v>
      </c>
      <c r="E29" s="13">
        <v>3826</v>
      </c>
      <c r="F29" s="44"/>
      <c r="G29" s="14">
        <v>3862</v>
      </c>
    </row>
    <row r="30" spans="2:7" ht="12.75">
      <c r="B30" s="2" t="s">
        <v>85</v>
      </c>
      <c r="E30" s="13">
        <v>5187</v>
      </c>
      <c r="F30" s="44"/>
      <c r="G30" s="14">
        <v>7420</v>
      </c>
    </row>
    <row r="31" spans="2:7" ht="12.75">
      <c r="B31" s="2" t="s">
        <v>86</v>
      </c>
      <c r="E31" s="13">
        <v>297</v>
      </c>
      <c r="F31" s="44"/>
      <c r="G31" s="14">
        <v>3024</v>
      </c>
    </row>
    <row r="32" spans="2:7" ht="12.75">
      <c r="B32" s="2" t="s">
        <v>87</v>
      </c>
      <c r="E32" s="13">
        <v>1892</v>
      </c>
      <c r="F32" s="44"/>
      <c r="G32" s="14">
        <v>484</v>
      </c>
    </row>
    <row r="33" spans="2:7" ht="12.75">
      <c r="B33" s="2" t="s">
        <v>88</v>
      </c>
      <c r="E33" s="50">
        <v>94</v>
      </c>
      <c r="F33" s="44"/>
      <c r="G33" s="14">
        <v>2361</v>
      </c>
    </row>
    <row r="34" spans="2:7" ht="12.75">
      <c r="B34" s="2" t="s">
        <v>89</v>
      </c>
      <c r="E34" s="13">
        <v>910</v>
      </c>
      <c r="F34" s="44"/>
      <c r="G34" s="14">
        <v>1138</v>
      </c>
    </row>
    <row r="35" spans="2:7" ht="12.75">
      <c r="B35" s="2" t="s">
        <v>90</v>
      </c>
      <c r="E35" s="13">
        <v>767</v>
      </c>
      <c r="F35" s="44"/>
      <c r="G35" s="14">
        <v>2031</v>
      </c>
    </row>
    <row r="36" spans="2:7" ht="12.75">
      <c r="B36" s="2" t="s">
        <v>91</v>
      </c>
      <c r="E36" s="52">
        <v>0</v>
      </c>
      <c r="F36" s="44"/>
      <c r="G36" s="16">
        <v>2630</v>
      </c>
    </row>
    <row r="37" spans="5:7" ht="12.75">
      <c r="E37" s="65">
        <f>SUM(E29:E36)</f>
        <v>12973</v>
      </c>
      <c r="F37" s="44"/>
      <c r="G37" s="16">
        <f>SUM(G29:G36)</f>
        <v>22950</v>
      </c>
    </row>
    <row r="38" spans="5:7" ht="12.75">
      <c r="E38" s="3"/>
      <c r="F38" s="3"/>
      <c r="G38" s="3"/>
    </row>
    <row r="39" spans="1:7" ht="12.75">
      <c r="A39" s="8" t="s">
        <v>56</v>
      </c>
      <c r="B39" s="8"/>
      <c r="E39" s="29">
        <f>E26-E37</f>
        <v>754</v>
      </c>
      <c r="G39" s="29">
        <f>G26-G37</f>
        <v>-10339</v>
      </c>
    </row>
    <row r="40" spans="1:7" ht="13.5" thickBot="1">
      <c r="A40" s="8"/>
      <c r="B40" s="8"/>
      <c r="E40" s="66">
        <f>+E17+E18+E19+E39</f>
        <v>27593</v>
      </c>
      <c r="F40" s="3"/>
      <c r="G40" s="66">
        <f>+G17+G18+G19+G39</f>
        <v>13283</v>
      </c>
    </row>
    <row r="41" spans="1:6" ht="13.5" thickTop="1">
      <c r="A41" s="8"/>
      <c r="B41" s="8"/>
      <c r="F41" s="3"/>
    </row>
    <row r="42" spans="1:6" ht="12.75">
      <c r="A42" s="8" t="s">
        <v>41</v>
      </c>
      <c r="B42" s="8"/>
      <c r="F42" s="3"/>
    </row>
    <row r="43" spans="2:7" ht="12.75">
      <c r="B43" s="2" t="s">
        <v>92</v>
      </c>
      <c r="E43" s="21">
        <f>Equity!F15</f>
        <v>40192</v>
      </c>
      <c r="F43" s="3"/>
      <c r="G43" s="21">
        <v>19999</v>
      </c>
    </row>
    <row r="44" spans="2:7" ht="12.75">
      <c r="B44" s="2" t="s">
        <v>93</v>
      </c>
      <c r="E44" s="22">
        <f>SUM(Equity!F17:F23)</f>
        <v>-24714</v>
      </c>
      <c r="F44" s="3"/>
      <c r="G44" s="22">
        <v>-15206</v>
      </c>
    </row>
    <row r="45" spans="5:7" ht="12.75">
      <c r="E45" s="21">
        <f>SUM(E43:E44)</f>
        <v>15478</v>
      </c>
      <c r="F45" s="3"/>
      <c r="G45" s="21">
        <f>SUM(G43:G44)</f>
        <v>4793</v>
      </c>
    </row>
    <row r="46" ht="12.75">
      <c r="F46" s="3"/>
    </row>
    <row r="47" spans="1:7" ht="12.75">
      <c r="A47" s="8" t="s">
        <v>42</v>
      </c>
      <c r="B47" s="8"/>
      <c r="E47" s="10">
        <v>942</v>
      </c>
      <c r="G47" s="10">
        <v>1226</v>
      </c>
    </row>
    <row r="48" spans="1:7" ht="12.75">
      <c r="A48" s="8"/>
      <c r="B48" s="8"/>
      <c r="E48" s="10"/>
      <c r="G48" s="10"/>
    </row>
    <row r="49" spans="1:7" ht="12.75">
      <c r="A49" s="8" t="s">
        <v>68</v>
      </c>
      <c r="B49" s="8"/>
      <c r="E49" s="10">
        <v>14</v>
      </c>
      <c r="G49" s="10">
        <v>92</v>
      </c>
    </row>
    <row r="50" spans="1:3" ht="12.75">
      <c r="A50" s="8"/>
      <c r="B50" s="8"/>
      <c r="C50" s="8"/>
    </row>
    <row r="51" spans="1:3" ht="12.75">
      <c r="A51" s="8" t="s">
        <v>54</v>
      </c>
      <c r="B51" s="8"/>
      <c r="C51" s="8"/>
    </row>
    <row r="52" spans="1:7" ht="12.75">
      <c r="A52" s="8"/>
      <c r="B52" s="2" t="s">
        <v>104</v>
      </c>
      <c r="C52" s="8"/>
      <c r="E52" s="21">
        <v>10000</v>
      </c>
      <c r="G52" s="49">
        <v>0</v>
      </c>
    </row>
    <row r="53" spans="2:7" ht="12.75">
      <c r="B53" s="2" t="s">
        <v>88</v>
      </c>
      <c r="C53" s="8"/>
      <c r="E53" s="21">
        <v>1159</v>
      </c>
      <c r="G53" s="21">
        <v>7172</v>
      </c>
    </row>
    <row r="54" spans="2:7" ht="12.75">
      <c r="B54" s="2" t="s">
        <v>94</v>
      </c>
      <c r="E54" s="22">
        <v>0</v>
      </c>
      <c r="F54" s="3"/>
      <c r="G54" s="22">
        <v>0</v>
      </c>
    </row>
    <row r="55" spans="5:7" ht="13.5" thickBot="1">
      <c r="E55" s="66">
        <f>SUM(E45:E54)</f>
        <v>27593</v>
      </c>
      <c r="F55" s="3"/>
      <c r="G55" s="66">
        <f>SUM(G45:G54)</f>
        <v>13283</v>
      </c>
    </row>
    <row r="56" ht="13.5" thickTop="1"/>
    <row r="59" ht="12.75">
      <c r="A59" s="2" t="s">
        <v>71</v>
      </c>
    </row>
    <row r="60" ht="12.75">
      <c r="A60" s="2" t="s">
        <v>69</v>
      </c>
    </row>
  </sheetData>
  <mergeCells count="3">
    <mergeCell ref="A1:G1"/>
    <mergeCell ref="A2:G2"/>
    <mergeCell ref="A3:G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1">
      <selection activeCell="A21" sqref="A21"/>
    </sheetView>
  </sheetViews>
  <sheetFormatPr defaultColWidth="9.140625" defaultRowHeight="12.75"/>
  <cols>
    <col min="1" max="1" width="28.28125" style="2" customWidth="1"/>
    <col min="2" max="2" width="11.57421875" style="2" customWidth="1"/>
    <col min="3" max="3" width="2.7109375" style="2" customWidth="1"/>
    <col min="4" max="4" width="12.7109375" style="2" customWidth="1"/>
    <col min="5" max="5" width="4.7109375" style="2" customWidth="1"/>
    <col min="6" max="6" width="11.57421875" style="2" customWidth="1"/>
    <col min="7" max="7" width="2.7109375" style="2" customWidth="1"/>
    <col min="8" max="8" width="12.7109375" style="2" customWidth="1"/>
    <col min="9" max="16384" width="9.140625" style="2" customWidth="1"/>
  </cols>
  <sheetData>
    <row r="1" spans="1:8" ht="12.7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1:8" ht="14.25">
      <c r="A2" s="57" t="s">
        <v>26</v>
      </c>
      <c r="B2" s="57"/>
      <c r="C2" s="57"/>
      <c r="D2" s="57"/>
      <c r="E2" s="57"/>
      <c r="F2" s="57"/>
      <c r="G2" s="57"/>
      <c r="H2" s="57"/>
    </row>
    <row r="3" spans="1:8" ht="14.25">
      <c r="A3" s="57" t="s">
        <v>5</v>
      </c>
      <c r="B3" s="57"/>
      <c r="C3" s="57"/>
      <c r="D3" s="57"/>
      <c r="E3" s="57"/>
      <c r="F3" s="57"/>
      <c r="G3" s="57"/>
      <c r="H3" s="57"/>
    </row>
    <row r="4" spans="1:8" ht="12.75" customHeight="1" thickBot="1">
      <c r="A4" s="24"/>
      <c r="B4" s="24"/>
      <c r="C4" s="24"/>
      <c r="D4" s="24"/>
      <c r="E4" s="24"/>
      <c r="F4" s="24"/>
      <c r="G4" s="24"/>
      <c r="H4" s="24"/>
    </row>
    <row r="5" spans="1:8" ht="6.75" customHeight="1">
      <c r="A5" s="25"/>
      <c r="B5" s="25"/>
      <c r="C5" s="25"/>
      <c r="D5" s="25"/>
      <c r="E5" s="25"/>
      <c r="F5" s="23"/>
      <c r="G5" s="23"/>
      <c r="H5" s="23"/>
    </row>
    <row r="6" spans="1:8" ht="12.75" customHeight="1">
      <c r="A6" s="26" t="s">
        <v>103</v>
      </c>
      <c r="B6" s="25"/>
      <c r="C6" s="25"/>
      <c r="D6" s="25"/>
      <c r="E6" s="25"/>
      <c r="F6" s="23"/>
      <c r="G6" s="23"/>
      <c r="H6" s="23"/>
    </row>
    <row r="7" spans="1:8" ht="6" customHeight="1" thickBot="1">
      <c r="A7" s="24"/>
      <c r="B7" s="24"/>
      <c r="C7" s="24"/>
      <c r="D7" s="24"/>
      <c r="E7" s="24"/>
      <c r="F7" s="24"/>
      <c r="G7" s="24"/>
      <c r="H7" s="24"/>
    </row>
    <row r="8" spans="1:8" ht="15">
      <c r="A8" s="23"/>
      <c r="B8" s="23"/>
      <c r="C8" s="23"/>
      <c r="D8" s="23"/>
      <c r="E8" s="23"/>
      <c r="F8" s="23"/>
      <c r="G8" s="23"/>
      <c r="H8" s="23"/>
    </row>
    <row r="9" spans="1:8" ht="15">
      <c r="A9" s="27" t="s">
        <v>34</v>
      </c>
      <c r="B9" s="23"/>
      <c r="C9" s="23"/>
      <c r="D9" s="23"/>
      <c r="E9" s="23"/>
      <c r="F9" s="23"/>
      <c r="G9" s="23"/>
      <c r="H9" s="23"/>
    </row>
    <row r="11" spans="2:8" s="8" customFormat="1" ht="12.75">
      <c r="B11" s="58" t="s">
        <v>6</v>
      </c>
      <c r="C11" s="58"/>
      <c r="D11" s="58"/>
      <c r="E11" s="28"/>
      <c r="F11" s="58" t="s">
        <v>7</v>
      </c>
      <c r="G11" s="58"/>
      <c r="H11" s="58"/>
    </row>
    <row r="12" spans="2:8" s="1" customFormat="1" ht="12.75">
      <c r="B12" s="1" t="s">
        <v>60</v>
      </c>
      <c r="D12" s="1" t="s">
        <v>63</v>
      </c>
      <c r="F12" s="1" t="s">
        <v>60</v>
      </c>
      <c r="H12" s="1" t="s">
        <v>63</v>
      </c>
    </row>
    <row r="13" spans="2:8" s="1" customFormat="1" ht="12.75">
      <c r="B13" s="1" t="s">
        <v>61</v>
      </c>
      <c r="D13" s="1" t="s">
        <v>64</v>
      </c>
      <c r="F13" s="1" t="s">
        <v>61</v>
      </c>
      <c r="H13" s="1" t="s">
        <v>64</v>
      </c>
    </row>
    <row r="14" spans="2:8" s="1" customFormat="1" ht="12.75">
      <c r="B14" s="1" t="s">
        <v>62</v>
      </c>
      <c r="D14" s="1" t="s">
        <v>62</v>
      </c>
      <c r="F14" s="1" t="s">
        <v>65</v>
      </c>
      <c r="H14" s="1" t="s">
        <v>66</v>
      </c>
    </row>
    <row r="15" spans="2:8" s="1" customFormat="1" ht="12.75">
      <c r="B15" s="6" t="s">
        <v>102</v>
      </c>
      <c r="C15" s="7"/>
      <c r="D15" s="6" t="s">
        <v>74</v>
      </c>
      <c r="E15" s="7"/>
      <c r="F15" s="7" t="s">
        <v>102</v>
      </c>
      <c r="G15" s="7"/>
      <c r="H15" s="7" t="s">
        <v>74</v>
      </c>
    </row>
    <row r="16" spans="1:8" s="1" customFormat="1" ht="12.75">
      <c r="A16" s="2"/>
      <c r="B16" s="1" t="s">
        <v>1</v>
      </c>
      <c r="D16" s="1" t="s">
        <v>1</v>
      </c>
      <c r="F16" s="1" t="s">
        <v>1</v>
      </c>
      <c r="H16" s="1" t="s">
        <v>1</v>
      </c>
    </row>
    <row r="17" s="1" customFormat="1" ht="12.75">
      <c r="A17" s="2"/>
    </row>
    <row r="18" spans="1:8" ht="12.75">
      <c r="A18" s="2" t="s">
        <v>2</v>
      </c>
      <c r="B18" s="21">
        <v>13606</v>
      </c>
      <c r="D18" s="21">
        <v>27972</v>
      </c>
      <c r="F18" s="21">
        <v>46527</v>
      </c>
      <c r="H18" s="21">
        <v>80701</v>
      </c>
    </row>
    <row r="19" spans="1:8" s="8" customFormat="1" ht="12.75">
      <c r="A19" s="2" t="s">
        <v>44</v>
      </c>
      <c r="B19" s="22">
        <v>32</v>
      </c>
      <c r="C19" s="4"/>
      <c r="D19" s="15">
        <v>14</v>
      </c>
      <c r="E19" s="4"/>
      <c r="F19" s="22">
        <v>254</v>
      </c>
      <c r="G19" s="4"/>
      <c r="H19" s="15">
        <v>338</v>
      </c>
    </row>
    <row r="20" ht="12.75">
      <c r="D20" s="21"/>
    </row>
    <row r="22" spans="1:8" ht="12.75">
      <c r="A22" s="8" t="s">
        <v>70</v>
      </c>
      <c r="B22" s="29">
        <v>366</v>
      </c>
      <c r="C22" s="30"/>
      <c r="D22" s="29">
        <v>1647</v>
      </c>
      <c r="E22" s="30"/>
      <c r="F22" s="29">
        <v>-2982</v>
      </c>
      <c r="G22" s="30"/>
      <c r="H22" s="29">
        <v>366</v>
      </c>
    </row>
    <row r="23" spans="2:8" ht="12.75">
      <c r="B23" s="31"/>
      <c r="D23" s="31"/>
      <c r="F23" s="31"/>
      <c r="H23" s="31"/>
    </row>
    <row r="24" spans="1:8" ht="12.75">
      <c r="A24" s="2" t="s">
        <v>35</v>
      </c>
      <c r="B24" s="29">
        <v>-534</v>
      </c>
      <c r="C24" s="30"/>
      <c r="D24" s="29">
        <v>-390</v>
      </c>
      <c r="E24" s="30"/>
      <c r="F24" s="29">
        <v>-1550</v>
      </c>
      <c r="G24" s="30"/>
      <c r="H24" s="29">
        <v>-1438</v>
      </c>
    </row>
    <row r="25" spans="2:8" ht="12.75">
      <c r="B25" s="31"/>
      <c r="D25" s="31"/>
      <c r="F25" s="31"/>
      <c r="H25" s="31"/>
    </row>
    <row r="26" spans="1:8" ht="12.75">
      <c r="A26" s="2" t="s">
        <v>36</v>
      </c>
      <c r="B26" s="22">
        <f>-B27</f>
        <v>0</v>
      </c>
      <c r="C26" s="3"/>
      <c r="D26" s="22">
        <v>0</v>
      </c>
      <c r="E26" s="3"/>
      <c r="F26" s="22">
        <v>0</v>
      </c>
      <c r="G26" s="3"/>
      <c r="H26" s="22">
        <v>0</v>
      </c>
    </row>
    <row r="27" spans="2:8" ht="12.75">
      <c r="B27" s="31"/>
      <c r="D27" s="31"/>
      <c r="F27" s="31"/>
      <c r="H27" s="31"/>
    </row>
    <row r="28" spans="1:8" ht="12.75">
      <c r="A28" s="8" t="s">
        <v>45</v>
      </c>
      <c r="B28" s="49">
        <f>SUM(B22:B27)</f>
        <v>-168</v>
      </c>
      <c r="C28" s="38"/>
      <c r="D28" s="49">
        <f>SUM(D22:D27)</f>
        <v>1257</v>
      </c>
      <c r="E28" s="38"/>
      <c r="F28" s="49">
        <f>SUM(F22:F27)</f>
        <v>-4532</v>
      </c>
      <c r="G28" s="38"/>
      <c r="H28" s="49">
        <f>SUM(H22:H27)</f>
        <v>-1072</v>
      </c>
    </row>
    <row r="29" spans="2:8" ht="12.75">
      <c r="B29" s="32"/>
      <c r="C29" s="3"/>
      <c r="D29" s="32"/>
      <c r="E29" s="3"/>
      <c r="F29" s="32"/>
      <c r="G29" s="3"/>
      <c r="H29" s="32"/>
    </row>
    <row r="30" spans="1:8" ht="12.75">
      <c r="A30" s="2" t="s">
        <v>37</v>
      </c>
      <c r="B30" s="49">
        <v>0</v>
      </c>
      <c r="C30" s="3"/>
      <c r="D30" s="49">
        <v>0</v>
      </c>
      <c r="E30" s="3"/>
      <c r="F30" s="49">
        <v>0</v>
      </c>
      <c r="G30" s="3"/>
      <c r="H30" s="49">
        <v>-253</v>
      </c>
    </row>
    <row r="31" spans="2:8" ht="12.75">
      <c r="B31" s="49"/>
      <c r="C31" s="3"/>
      <c r="D31" s="49"/>
      <c r="E31" s="3"/>
      <c r="F31" s="49"/>
      <c r="G31" s="3"/>
      <c r="H31" s="49"/>
    </row>
    <row r="32" spans="1:8" ht="12.75">
      <c r="A32" s="2" t="s">
        <v>68</v>
      </c>
      <c r="B32" s="49">
        <v>2</v>
      </c>
      <c r="C32" s="3"/>
      <c r="D32" s="49">
        <v>0</v>
      </c>
      <c r="E32" s="3"/>
      <c r="F32" s="49">
        <v>62</v>
      </c>
      <c r="G32" s="3"/>
      <c r="H32" s="49">
        <v>0</v>
      </c>
    </row>
    <row r="33" spans="2:8" ht="12.75">
      <c r="B33" s="51"/>
      <c r="D33" s="51"/>
      <c r="F33" s="51"/>
      <c r="H33" s="51"/>
    </row>
    <row r="34" spans="1:8" s="8" customFormat="1" ht="13.5" thickBot="1">
      <c r="A34" s="8" t="s">
        <v>46</v>
      </c>
      <c r="B34" s="61">
        <f>SUM(B28:B33)</f>
        <v>-166</v>
      </c>
      <c r="C34" s="62"/>
      <c r="D34" s="61">
        <f>SUM(D28:D33)</f>
        <v>1257</v>
      </c>
      <c r="E34" s="62"/>
      <c r="F34" s="61">
        <f>SUM(F28:F33)</f>
        <v>-4470</v>
      </c>
      <c r="G34" s="62"/>
      <c r="H34" s="61">
        <f>SUM(H28:H33)</f>
        <v>-1325</v>
      </c>
    </row>
    <row r="35" spans="1:4" s="8" customFormat="1" ht="13.5" thickTop="1">
      <c r="A35" s="2"/>
      <c r="B35" s="33"/>
      <c r="D35" s="33"/>
    </row>
    <row r="36" spans="1:8" s="8" customFormat="1" ht="12.75">
      <c r="A36" s="2" t="s">
        <v>3</v>
      </c>
      <c r="B36" s="34"/>
      <c r="D36" s="34"/>
      <c r="F36" s="4"/>
      <c r="H36" s="4"/>
    </row>
    <row r="37" spans="1:8" ht="12.75">
      <c r="A37" s="9" t="s">
        <v>4</v>
      </c>
      <c r="B37" s="63">
        <f>+B34/23359*100</f>
        <v>-0.7106468598827005</v>
      </c>
      <c r="C37" s="35"/>
      <c r="D37" s="63">
        <f>+D34/Equity!F33*100</f>
        <v>6.2853142657132866</v>
      </c>
      <c r="E37" s="35"/>
      <c r="F37" s="63">
        <f>+F34/23359*100</f>
        <v>-19.136093154672718</v>
      </c>
      <c r="G37" s="36"/>
      <c r="H37" s="63">
        <f>+H34/Equity!F33*100</f>
        <v>-6.625331266563328</v>
      </c>
    </row>
    <row r="38" spans="1:8" ht="12.75">
      <c r="A38" s="9" t="s">
        <v>75</v>
      </c>
      <c r="B38" s="36" t="s">
        <v>76</v>
      </c>
      <c r="C38" s="35"/>
      <c r="D38" s="36" t="s">
        <v>76</v>
      </c>
      <c r="E38" s="35"/>
      <c r="F38" s="36" t="s">
        <v>76</v>
      </c>
      <c r="G38" s="36"/>
      <c r="H38" s="36" t="s">
        <v>76</v>
      </c>
    </row>
    <row r="39" spans="1:8" ht="12.75">
      <c r="A39" s="9"/>
      <c r="B39" s="63"/>
      <c r="C39" s="35"/>
      <c r="D39" s="63"/>
      <c r="E39" s="35"/>
      <c r="F39" s="63"/>
      <c r="G39" s="36"/>
      <c r="H39" s="63"/>
    </row>
    <row r="40" ht="12.75">
      <c r="A40" s="9"/>
    </row>
    <row r="41" spans="2:8" ht="12.75" customHeight="1">
      <c r="B41" s="3"/>
      <c r="D41" s="3"/>
      <c r="F41" s="3"/>
      <c r="H41" s="3"/>
    </row>
    <row r="42" ht="12.75" customHeight="1">
      <c r="A42" s="2" t="s">
        <v>47</v>
      </c>
    </row>
    <row r="43" spans="1:8" ht="12.75" customHeight="1">
      <c r="A43" s="37" t="s">
        <v>69</v>
      </c>
      <c r="B43" s="3"/>
      <c r="D43" s="3"/>
      <c r="F43" s="3"/>
      <c r="H43" s="3"/>
    </row>
    <row r="44" ht="12.75" customHeight="1"/>
    <row r="45" ht="12.75" customHeight="1"/>
  </sheetData>
  <mergeCells count="5">
    <mergeCell ref="B11:D11"/>
    <mergeCell ref="F11:H11"/>
    <mergeCell ref="A1:H1"/>
    <mergeCell ref="A2:H2"/>
    <mergeCell ref="A3:H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8">
      <selection activeCell="A28" sqref="A28"/>
    </sheetView>
  </sheetViews>
  <sheetFormatPr defaultColWidth="9.140625" defaultRowHeight="12.75"/>
  <cols>
    <col min="1" max="1" width="33.7109375" style="2" customWidth="1"/>
    <col min="2" max="2" width="11.7109375" style="2" customWidth="1"/>
    <col min="3" max="3" width="6.8515625" style="2" customWidth="1"/>
    <col min="4" max="4" width="11.7109375" style="2" customWidth="1"/>
    <col min="5" max="5" width="6.8515625" style="2" customWidth="1"/>
    <col min="6" max="6" width="11.7109375" style="2" customWidth="1"/>
    <col min="7" max="16384" width="9.140625" style="2" customWidth="1"/>
  </cols>
  <sheetData>
    <row r="1" spans="1:6" ht="15.75">
      <c r="A1" s="56" t="s">
        <v>0</v>
      </c>
      <c r="B1" s="56"/>
      <c r="C1" s="56"/>
      <c r="D1" s="56"/>
      <c r="E1" s="56"/>
      <c r="F1" s="56"/>
    </row>
    <row r="2" spans="1:6" ht="14.25">
      <c r="A2" s="57" t="s">
        <v>26</v>
      </c>
      <c r="B2" s="57"/>
      <c r="C2" s="57"/>
      <c r="D2" s="57"/>
      <c r="E2" s="57"/>
      <c r="F2" s="57"/>
    </row>
    <row r="3" spans="1:6" ht="14.25">
      <c r="A3" s="57" t="s">
        <v>5</v>
      </c>
      <c r="B3" s="57"/>
      <c r="C3" s="57"/>
      <c r="D3" s="57"/>
      <c r="E3" s="57"/>
      <c r="F3" s="57"/>
    </row>
    <row r="4" spans="1:6" ht="12.75" customHeight="1" thickBot="1">
      <c r="A4" s="24"/>
      <c r="B4" s="24"/>
      <c r="C4" s="24"/>
      <c r="D4" s="24"/>
      <c r="E4" s="24"/>
      <c r="F4" s="24"/>
    </row>
    <row r="5" spans="1:6" ht="6.75" customHeight="1">
      <c r="A5" s="25"/>
      <c r="B5" s="25"/>
      <c r="C5" s="25"/>
      <c r="D5" s="23"/>
      <c r="E5" s="23"/>
      <c r="F5" s="23"/>
    </row>
    <row r="6" spans="1:6" ht="12.75" customHeight="1">
      <c r="A6" s="26" t="s">
        <v>103</v>
      </c>
      <c r="B6" s="25"/>
      <c r="C6" s="25"/>
      <c r="D6" s="25"/>
      <c r="E6" s="25"/>
      <c r="F6" s="25"/>
    </row>
    <row r="7" spans="1:6" ht="6" customHeight="1" thickBot="1">
      <c r="A7" s="24"/>
      <c r="B7" s="24"/>
      <c r="C7" s="24"/>
      <c r="D7" s="24"/>
      <c r="E7" s="24"/>
      <c r="F7" s="24"/>
    </row>
    <row r="8" spans="1:6" ht="15">
      <c r="A8" s="23"/>
      <c r="B8" s="23"/>
      <c r="C8" s="23"/>
      <c r="D8" s="23"/>
      <c r="E8" s="23"/>
      <c r="F8" s="23"/>
    </row>
    <row r="9" spans="1:6" ht="15">
      <c r="A9" s="27" t="s">
        <v>33</v>
      </c>
      <c r="B9" s="23"/>
      <c r="C9" s="23"/>
      <c r="D9" s="23"/>
      <c r="E9" s="23"/>
      <c r="F9" s="23"/>
    </row>
    <row r="10" s="1" customFormat="1" ht="12.75">
      <c r="C10" s="7"/>
    </row>
    <row r="11" spans="2:6" ht="12.75">
      <c r="B11" s="40" t="s">
        <v>59</v>
      </c>
      <c r="C11" s="3"/>
      <c r="F11" s="40" t="s">
        <v>59</v>
      </c>
    </row>
    <row r="12" spans="2:6" ht="12.75">
      <c r="B12" s="41" t="s">
        <v>98</v>
      </c>
      <c r="C12" s="40"/>
      <c r="D12" s="1" t="s">
        <v>97</v>
      </c>
      <c r="E12" s="1"/>
      <c r="F12" s="48" t="s">
        <v>102</v>
      </c>
    </row>
    <row r="13" spans="2:6" ht="12.75">
      <c r="B13" s="40" t="s">
        <v>1</v>
      </c>
      <c r="C13" s="40"/>
      <c r="D13" s="40" t="s">
        <v>1</v>
      </c>
      <c r="E13" s="1"/>
      <c r="F13" s="40" t="s">
        <v>1</v>
      </c>
    </row>
    <row r="14" spans="2:6" ht="12.75">
      <c r="B14" s="45"/>
      <c r="C14" s="45"/>
      <c r="D14" s="46"/>
      <c r="E14" s="46"/>
      <c r="F14" s="46"/>
    </row>
    <row r="15" spans="1:6" ht="12.75">
      <c r="A15" s="2" t="s">
        <v>10</v>
      </c>
      <c r="B15" s="46">
        <v>19999</v>
      </c>
      <c r="C15" s="46"/>
      <c r="D15" s="46">
        <v>20193</v>
      </c>
      <c r="E15" s="46"/>
      <c r="F15" s="46">
        <f>SUM(B15:E15)</f>
        <v>40192</v>
      </c>
    </row>
    <row r="16" spans="2:6" ht="12.75">
      <c r="B16" s="46"/>
      <c r="C16" s="46"/>
      <c r="D16" s="46"/>
      <c r="E16" s="46"/>
      <c r="F16" s="46"/>
    </row>
    <row r="17" spans="1:6" s="3" customFormat="1" ht="12.75">
      <c r="A17" s="3" t="s">
        <v>95</v>
      </c>
      <c r="B17" s="45">
        <v>0</v>
      </c>
      <c r="C17" s="45"/>
      <c r="D17" s="45">
        <v>0</v>
      </c>
      <c r="E17" s="45"/>
      <c r="F17" s="46">
        <f>SUM(B17:E17)</f>
        <v>0</v>
      </c>
    </row>
    <row r="18" spans="2:6" s="3" customFormat="1" ht="12.75">
      <c r="B18" s="45"/>
      <c r="C18" s="45"/>
      <c r="D18" s="45"/>
      <c r="E18" s="45"/>
      <c r="F18" s="46"/>
    </row>
    <row r="19" spans="1:6" s="3" customFormat="1" ht="12.75">
      <c r="A19" s="3" t="s">
        <v>48</v>
      </c>
      <c r="B19" s="45">
        <v>613</v>
      </c>
      <c r="C19" s="45"/>
      <c r="D19" s="45">
        <f>F19-B19</f>
        <v>-265</v>
      </c>
      <c r="E19" s="45"/>
      <c r="F19" s="46">
        <v>348</v>
      </c>
    </row>
    <row r="20" spans="2:6" s="3" customFormat="1" ht="12.75">
      <c r="B20" s="45"/>
      <c r="C20" s="45"/>
      <c r="D20" s="45"/>
      <c r="E20" s="45"/>
      <c r="F20" s="46"/>
    </row>
    <row r="21" spans="1:6" s="3" customFormat="1" ht="12.75">
      <c r="A21" s="3" t="s">
        <v>8</v>
      </c>
      <c r="B21" s="45">
        <v>4873</v>
      </c>
      <c r="C21" s="45"/>
      <c r="D21" s="45">
        <v>-4773</v>
      </c>
      <c r="E21" s="45"/>
      <c r="F21" s="46">
        <f>SUM(B21:E21)</f>
        <v>100</v>
      </c>
    </row>
    <row r="22" spans="2:6" s="3" customFormat="1" ht="12.75">
      <c r="B22" s="45"/>
      <c r="C22" s="45"/>
      <c r="D22" s="45"/>
      <c r="E22" s="45"/>
      <c r="F22" s="46"/>
    </row>
    <row r="23" spans="1:6" s="3" customFormat="1" ht="12.75">
      <c r="A23" s="3" t="s">
        <v>96</v>
      </c>
      <c r="B23" s="45">
        <v>-20692</v>
      </c>
      <c r="C23" s="45"/>
      <c r="D23" s="45">
        <f>Income!F34</f>
        <v>-4470</v>
      </c>
      <c r="E23" s="45"/>
      <c r="F23" s="46">
        <f>SUM(B23:E23)</f>
        <v>-25162</v>
      </c>
    </row>
    <row r="24" spans="2:6" s="3" customFormat="1" ht="12.75">
      <c r="B24" s="45"/>
      <c r="C24" s="45"/>
      <c r="D24" s="45"/>
      <c r="E24" s="45"/>
      <c r="F24" s="46"/>
    </row>
    <row r="25" spans="1:6" s="3" customFormat="1" ht="13.5" thickBot="1">
      <c r="A25" s="4" t="s">
        <v>9</v>
      </c>
      <c r="B25" s="47">
        <f>SUM(B15:B24)</f>
        <v>4793</v>
      </c>
      <c r="C25" s="45"/>
      <c r="D25" s="47">
        <f>SUM(D15:D24)</f>
        <v>10685</v>
      </c>
      <c r="E25" s="45"/>
      <c r="F25" s="47">
        <f>SUM(F15:F24)</f>
        <v>15478</v>
      </c>
    </row>
    <row r="26" spans="2:6" s="3" customFormat="1" ht="13.5" thickTop="1">
      <c r="B26" s="45"/>
      <c r="C26" s="45"/>
      <c r="D26" s="45"/>
      <c r="E26" s="45"/>
      <c r="F26" s="45"/>
    </row>
    <row r="27" spans="2:6" s="3" customFormat="1" ht="12.75">
      <c r="B27" s="45"/>
      <c r="C27" s="45"/>
      <c r="D27" s="45"/>
      <c r="E27" s="45"/>
      <c r="F27" s="45"/>
    </row>
    <row r="28" spans="1:6" s="3" customFormat="1" ht="12.75">
      <c r="A28" s="4"/>
      <c r="B28" s="45"/>
      <c r="C28" s="45"/>
      <c r="D28" s="45"/>
      <c r="E28" s="45"/>
      <c r="F28" s="45"/>
    </row>
    <row r="29" spans="1:6" s="3" customFormat="1" ht="12.75">
      <c r="A29" s="4"/>
      <c r="B29" s="40" t="s">
        <v>59</v>
      </c>
      <c r="C29" s="45"/>
      <c r="D29" s="45"/>
      <c r="E29" s="45"/>
      <c r="F29" s="40" t="s">
        <v>59</v>
      </c>
    </row>
    <row r="30" spans="1:6" s="3" customFormat="1" ht="12.75">
      <c r="A30" s="2"/>
      <c r="B30" s="41" t="s">
        <v>99</v>
      </c>
      <c r="C30" s="40"/>
      <c r="D30" s="1" t="s">
        <v>97</v>
      </c>
      <c r="E30" s="1"/>
      <c r="F30" s="48" t="s">
        <v>74</v>
      </c>
    </row>
    <row r="31" spans="1:6" s="3" customFormat="1" ht="12.75">
      <c r="A31" s="2"/>
      <c r="B31" s="40" t="s">
        <v>1</v>
      </c>
      <c r="C31" s="40"/>
      <c r="D31" s="40" t="s">
        <v>1</v>
      </c>
      <c r="E31" s="1"/>
      <c r="F31" s="40" t="s">
        <v>1</v>
      </c>
    </row>
    <row r="32" spans="1:6" s="3" customFormat="1" ht="12.75">
      <c r="A32" s="2"/>
      <c r="B32" s="45"/>
      <c r="C32" s="45"/>
      <c r="D32" s="46"/>
      <c r="E32" s="46"/>
      <c r="F32" s="46"/>
    </row>
    <row r="33" spans="1:6" s="3" customFormat="1" ht="12.75">
      <c r="A33" s="2" t="s">
        <v>10</v>
      </c>
      <c r="B33" s="46">
        <v>19999</v>
      </c>
      <c r="C33" s="46"/>
      <c r="D33" s="46">
        <v>0</v>
      </c>
      <c r="E33" s="46"/>
      <c r="F33" s="46">
        <f>SUM(B33:E33)</f>
        <v>19999</v>
      </c>
    </row>
    <row r="34" spans="1:6" s="3" customFormat="1" ht="12.75">
      <c r="A34" s="2"/>
      <c r="B34" s="46"/>
      <c r="C34" s="46"/>
      <c r="D34" s="46"/>
      <c r="E34" s="46"/>
      <c r="F34" s="46"/>
    </row>
    <row r="35" spans="1:6" s="3" customFormat="1" ht="12.75">
      <c r="A35" s="3" t="s">
        <v>95</v>
      </c>
      <c r="B35" s="45">
        <v>0</v>
      </c>
      <c r="C35" s="45"/>
      <c r="D35" s="45">
        <v>0</v>
      </c>
      <c r="E35" s="45"/>
      <c r="F35" s="46">
        <f>SUM(B35:E35)</f>
        <v>0</v>
      </c>
    </row>
    <row r="36" spans="2:6" s="3" customFormat="1" ht="12.75">
      <c r="B36" s="45"/>
      <c r="C36" s="45"/>
      <c r="D36" s="45"/>
      <c r="E36" s="45"/>
      <c r="F36" s="46"/>
    </row>
    <row r="37" spans="1:6" s="3" customFormat="1" ht="12.75">
      <c r="A37" s="3" t="s">
        <v>48</v>
      </c>
      <c r="B37" s="45">
        <v>196</v>
      </c>
      <c r="C37" s="45"/>
      <c r="D37" s="45">
        <v>417</v>
      </c>
      <c r="E37" s="45"/>
      <c r="F37" s="46">
        <f>SUM(B37:E37)</f>
        <v>613</v>
      </c>
    </row>
    <row r="38" spans="2:6" s="3" customFormat="1" ht="12.75">
      <c r="B38" s="45"/>
      <c r="C38" s="45"/>
      <c r="D38" s="45"/>
      <c r="E38" s="45"/>
      <c r="F38" s="46"/>
    </row>
    <row r="39" spans="1:6" s="3" customFormat="1" ht="12.75">
      <c r="A39" s="3" t="s">
        <v>8</v>
      </c>
      <c r="B39" s="45">
        <v>4873</v>
      </c>
      <c r="C39" s="45"/>
      <c r="D39" s="45">
        <v>0</v>
      </c>
      <c r="E39" s="45"/>
      <c r="F39" s="46">
        <f>SUM(B39:E39)</f>
        <v>4873</v>
      </c>
    </row>
    <row r="40" spans="2:6" s="3" customFormat="1" ht="12.75">
      <c r="B40" s="45"/>
      <c r="C40" s="45"/>
      <c r="D40" s="45"/>
      <c r="E40" s="45"/>
      <c r="F40" s="46"/>
    </row>
    <row r="41" spans="1:6" s="3" customFormat="1" ht="12.75">
      <c r="A41" s="3" t="s">
        <v>96</v>
      </c>
      <c r="B41" s="45">
        <v>-19315</v>
      </c>
      <c r="C41" s="45"/>
      <c r="D41" s="45">
        <f>Income!H34-52</f>
        <v>-1377</v>
      </c>
      <c r="E41" s="45"/>
      <c r="F41" s="46">
        <f>SUM(B41:E41)</f>
        <v>-20692</v>
      </c>
    </row>
    <row r="42" spans="2:6" s="3" customFormat="1" ht="12.75">
      <c r="B42" s="45"/>
      <c r="C42" s="45"/>
      <c r="D42" s="45"/>
      <c r="E42" s="45"/>
      <c r="F42" s="46"/>
    </row>
    <row r="43" spans="1:6" s="3" customFormat="1" ht="13.5" thickBot="1">
      <c r="A43" s="4" t="s">
        <v>9</v>
      </c>
      <c r="B43" s="47">
        <f>SUM(B33:B42)</f>
        <v>5753</v>
      </c>
      <c r="C43" s="45"/>
      <c r="D43" s="47">
        <f>SUM(D33:D42)</f>
        <v>-960</v>
      </c>
      <c r="E43" s="45"/>
      <c r="F43" s="47">
        <f>SUM(F33:F42)</f>
        <v>4793</v>
      </c>
    </row>
    <row r="44" spans="2:6" s="3" customFormat="1" ht="13.5" thickTop="1">
      <c r="B44" s="45"/>
      <c r="C44" s="45"/>
      <c r="D44" s="45"/>
      <c r="E44" s="45"/>
      <c r="F44" s="45"/>
    </row>
    <row r="45" spans="2:6" s="3" customFormat="1" ht="12.75">
      <c r="B45" s="45"/>
      <c r="C45" s="45"/>
      <c r="D45" s="45"/>
      <c r="E45" s="45"/>
      <c r="F45" s="45"/>
    </row>
    <row r="46" spans="2:6" s="3" customFormat="1" ht="12.75">
      <c r="B46" s="45"/>
      <c r="C46" s="45"/>
      <c r="D46" s="45"/>
      <c r="E46" s="45"/>
      <c r="F46" s="45"/>
    </row>
    <row r="47" spans="1:3" ht="12.75">
      <c r="A47" s="2" t="s">
        <v>101</v>
      </c>
      <c r="B47" s="3"/>
      <c r="C47" s="3"/>
    </row>
    <row r="48" spans="1:3" ht="12.75">
      <c r="A48" s="2" t="s">
        <v>100</v>
      </c>
      <c r="B48" s="3"/>
      <c r="C48" s="3"/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</sheetData>
  <mergeCells count="3">
    <mergeCell ref="A1:F1"/>
    <mergeCell ref="A2:F2"/>
    <mergeCell ref="A3:F3"/>
  </mergeCells>
  <printOptions/>
  <pageMargins left="0.9055118110236221" right="0.35433070866141736" top="0.7480314960629921" bottom="0.984251968503937" header="0.5118110236220472" footer="0.5118110236220472"/>
  <pageSetup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42">
      <selection activeCell="A42" sqref="A42"/>
    </sheetView>
  </sheetViews>
  <sheetFormatPr defaultColWidth="9.140625" defaultRowHeight="12.75"/>
  <cols>
    <col min="1" max="1" width="3.28125" style="2" customWidth="1"/>
    <col min="2" max="2" width="3.7109375" style="2" customWidth="1"/>
    <col min="3" max="3" width="39.00390625" style="2" customWidth="1"/>
    <col min="4" max="4" width="5.7109375" style="2" customWidth="1"/>
    <col min="5" max="5" width="11.7109375" style="3" customWidth="1"/>
    <col min="6" max="6" width="6.8515625" style="2" customWidth="1"/>
    <col min="7" max="7" width="11.7109375" style="2" customWidth="1"/>
    <col min="8" max="16384" width="9.140625" style="2" customWidth="1"/>
  </cols>
  <sheetData>
    <row r="1" spans="1:7" ht="15.75">
      <c r="A1" s="56" t="s">
        <v>0</v>
      </c>
      <c r="B1" s="56"/>
      <c r="C1" s="56"/>
      <c r="D1" s="56"/>
      <c r="E1" s="56"/>
      <c r="F1" s="56"/>
      <c r="G1" s="56"/>
    </row>
    <row r="2" spans="1:7" ht="14.25">
      <c r="A2" s="57" t="s">
        <v>26</v>
      </c>
      <c r="B2" s="57"/>
      <c r="C2" s="57"/>
      <c r="D2" s="57"/>
      <c r="E2" s="57"/>
      <c r="F2" s="57"/>
      <c r="G2" s="57"/>
    </row>
    <row r="3" spans="1:7" ht="14.25">
      <c r="A3" s="57" t="s">
        <v>5</v>
      </c>
      <c r="B3" s="57"/>
      <c r="C3" s="57"/>
      <c r="D3" s="57"/>
      <c r="E3" s="57"/>
      <c r="F3" s="57"/>
      <c r="G3" s="57"/>
    </row>
    <row r="4" spans="1:7" ht="12.75" customHeight="1" thickBot="1">
      <c r="A4" s="24"/>
      <c r="B4" s="24"/>
      <c r="C4" s="24"/>
      <c r="D4" s="24"/>
      <c r="E4" s="24"/>
      <c r="F4" s="24"/>
      <c r="G4" s="24"/>
    </row>
    <row r="5" spans="1:7" ht="6.75" customHeight="1">
      <c r="A5" s="25"/>
      <c r="B5" s="25"/>
      <c r="C5" s="25"/>
      <c r="D5" s="25"/>
      <c r="E5" s="25"/>
      <c r="F5" s="25"/>
      <c r="G5" s="23"/>
    </row>
    <row r="6" spans="1:7" ht="12.75" customHeight="1">
      <c r="A6" s="26" t="s">
        <v>103</v>
      </c>
      <c r="B6" s="25"/>
      <c r="C6" s="25"/>
      <c r="D6" s="25"/>
      <c r="E6" s="25"/>
      <c r="F6" s="25"/>
      <c r="G6" s="23"/>
    </row>
    <row r="7" spans="1:7" ht="6" customHeight="1" thickBot="1">
      <c r="A7" s="24"/>
      <c r="B7" s="24"/>
      <c r="C7" s="24"/>
      <c r="D7" s="24"/>
      <c r="E7" s="24"/>
      <c r="F7" s="24"/>
      <c r="G7" s="24"/>
    </row>
    <row r="8" spans="1:7" ht="15">
      <c r="A8" s="23"/>
      <c r="B8" s="23"/>
      <c r="C8" s="23"/>
      <c r="D8" s="23"/>
      <c r="E8" s="25"/>
      <c r="F8" s="23"/>
      <c r="G8" s="23"/>
    </row>
    <row r="9" spans="1:7" ht="15">
      <c r="A9" s="27" t="s">
        <v>43</v>
      </c>
      <c r="B9" s="23"/>
      <c r="C9" s="23"/>
      <c r="D9" s="23"/>
      <c r="E9" s="25"/>
      <c r="F9" s="23"/>
      <c r="G9" s="23"/>
    </row>
    <row r="10" ht="12.75">
      <c r="A10" s="5"/>
    </row>
    <row r="11" spans="5:7" ht="12.75">
      <c r="E11" s="1" t="s">
        <v>67</v>
      </c>
      <c r="F11" s="39"/>
      <c r="G11" s="1" t="s">
        <v>63</v>
      </c>
    </row>
    <row r="12" spans="5:7" s="40" customFormat="1" ht="12.75">
      <c r="E12" s="41" t="s">
        <v>102</v>
      </c>
      <c r="G12" s="41" t="s">
        <v>74</v>
      </c>
    </row>
    <row r="13" spans="5:7" s="40" customFormat="1" ht="12.75">
      <c r="E13" s="40" t="s">
        <v>1</v>
      </c>
      <c r="G13" s="40" t="s">
        <v>1</v>
      </c>
    </row>
    <row r="14" s="3" customFormat="1" ht="12.75">
      <c r="A14" s="4" t="s">
        <v>11</v>
      </c>
    </row>
    <row r="15" spans="2:7" s="3" customFormat="1" ht="12.75">
      <c r="B15" s="3" t="s">
        <v>49</v>
      </c>
      <c r="E15" s="38">
        <f>+Income!F28</f>
        <v>-4532</v>
      </c>
      <c r="G15" s="38">
        <f>+Income!H28</f>
        <v>-1072</v>
      </c>
    </row>
    <row r="16" s="3" customFormat="1" ht="12.75"/>
    <row r="17" s="3" customFormat="1" ht="12.75">
      <c r="B17" s="3" t="s">
        <v>12</v>
      </c>
    </row>
    <row r="18" spans="3:7" s="3" customFormat="1" ht="12.75">
      <c r="C18" s="3" t="s">
        <v>13</v>
      </c>
      <c r="E18" s="38">
        <v>1085</v>
      </c>
      <c r="G18" s="38">
        <v>690</v>
      </c>
    </row>
    <row r="19" spans="3:7" s="3" customFormat="1" ht="12.75">
      <c r="C19" s="3" t="s">
        <v>57</v>
      </c>
      <c r="E19" s="38">
        <v>1156</v>
      </c>
      <c r="G19" s="38">
        <v>1438</v>
      </c>
    </row>
    <row r="20" spans="5:7" s="3" customFormat="1" ht="12.75">
      <c r="E20" s="15"/>
      <c r="G20" s="15"/>
    </row>
    <row r="21" spans="2:7" s="3" customFormat="1" ht="12.75">
      <c r="B21" s="3" t="s">
        <v>14</v>
      </c>
      <c r="E21" s="38">
        <f>SUM(E15:E20)</f>
        <v>-2291</v>
      </c>
      <c r="G21" s="38">
        <f>SUM(G15:G20)</f>
        <v>1056</v>
      </c>
    </row>
    <row r="22" s="3" customFormat="1" ht="12.75"/>
    <row r="23" s="3" customFormat="1" ht="12.75">
      <c r="B23" s="3" t="s">
        <v>15</v>
      </c>
    </row>
    <row r="24" spans="3:7" s="3" customFormat="1" ht="12.75">
      <c r="C24" s="3" t="s">
        <v>16</v>
      </c>
      <c r="E24" s="38">
        <v>4797</v>
      </c>
      <c r="G24" s="38">
        <v>-430</v>
      </c>
    </row>
    <row r="25" spans="3:7" s="3" customFormat="1" ht="12.75">
      <c r="C25" s="3" t="s">
        <v>17</v>
      </c>
      <c r="E25" s="38">
        <v>-2498</v>
      </c>
      <c r="G25" s="38">
        <v>341</v>
      </c>
    </row>
    <row r="26" spans="5:7" s="3" customFormat="1" ht="12.75">
      <c r="E26" s="42"/>
      <c r="G26" s="42"/>
    </row>
    <row r="27" spans="2:7" s="3" customFormat="1" ht="12.75">
      <c r="B27" s="4" t="s">
        <v>18</v>
      </c>
      <c r="E27" s="38">
        <f>SUM(E21:E26)</f>
        <v>8</v>
      </c>
      <c r="G27" s="38">
        <f>SUM(G21:G26)</f>
        <v>967</v>
      </c>
    </row>
    <row r="28" s="3" customFormat="1" ht="12.75"/>
    <row r="29" spans="2:7" s="3" customFormat="1" ht="12.75">
      <c r="B29" s="3" t="s">
        <v>50</v>
      </c>
      <c r="E29" s="38">
        <v>-1156</v>
      </c>
      <c r="G29" s="38">
        <v>-1416</v>
      </c>
    </row>
    <row r="30" spans="2:7" s="3" customFormat="1" ht="12.75">
      <c r="B30" s="43" t="s">
        <v>58</v>
      </c>
      <c r="E30" s="38">
        <v>0</v>
      </c>
      <c r="G30" s="38">
        <v>-906</v>
      </c>
    </row>
    <row r="31" s="3" customFormat="1" ht="12.75"/>
    <row r="32" spans="2:7" s="3" customFormat="1" ht="12.75">
      <c r="B32" s="4" t="s">
        <v>27</v>
      </c>
      <c r="E32" s="59">
        <f>SUM(E27:E31)</f>
        <v>-1148</v>
      </c>
      <c r="G32" s="59">
        <f>SUM(G27:G31)</f>
        <v>-1355</v>
      </c>
    </row>
    <row r="33" s="3" customFormat="1" ht="12.75"/>
    <row r="34" s="3" customFormat="1" ht="12.75">
      <c r="A34" s="4" t="s">
        <v>19</v>
      </c>
    </row>
    <row r="35" spans="2:7" s="3" customFormat="1" ht="12.75">
      <c r="B35" s="3" t="s">
        <v>20</v>
      </c>
      <c r="E35" s="38">
        <v>-4413</v>
      </c>
      <c r="G35" s="38">
        <v>-3380</v>
      </c>
    </row>
    <row r="36" spans="2:7" s="3" customFormat="1" ht="12.75">
      <c r="B36" s="3" t="s">
        <v>28</v>
      </c>
      <c r="E36" s="38">
        <v>0</v>
      </c>
      <c r="G36" s="38">
        <v>541</v>
      </c>
    </row>
    <row r="37" spans="2:7" s="3" customFormat="1" ht="12.75">
      <c r="B37" s="3" t="s">
        <v>110</v>
      </c>
      <c r="E37" s="38">
        <v>0</v>
      </c>
      <c r="G37" s="38">
        <v>-75</v>
      </c>
    </row>
    <row r="38" spans="2:7" s="3" customFormat="1" ht="12.75">
      <c r="B38" s="3" t="s">
        <v>111</v>
      </c>
      <c r="E38" s="38">
        <v>0</v>
      </c>
      <c r="G38" s="38">
        <v>40</v>
      </c>
    </row>
    <row r="39" spans="2:7" s="3" customFormat="1" ht="12.75">
      <c r="B39" s="3" t="s">
        <v>105</v>
      </c>
      <c r="E39" s="38">
        <v>-240</v>
      </c>
      <c r="G39" s="38">
        <v>0</v>
      </c>
    </row>
    <row r="40" spans="2:7" s="3" customFormat="1" ht="12.75">
      <c r="B40" s="4" t="s">
        <v>21</v>
      </c>
      <c r="E40" s="59">
        <f>SUM(E35:E39)</f>
        <v>-4653</v>
      </c>
      <c r="G40" s="59">
        <f>SUM(G35:G39)</f>
        <v>-2874</v>
      </c>
    </row>
    <row r="41" s="3" customFormat="1" ht="12.75"/>
    <row r="42" s="3" customFormat="1" ht="12.75">
      <c r="A42" s="4" t="s">
        <v>22</v>
      </c>
    </row>
    <row r="43" spans="2:7" s="3" customFormat="1" ht="12.75">
      <c r="B43" s="3" t="s">
        <v>29</v>
      </c>
      <c r="E43" s="38">
        <v>1408</v>
      </c>
      <c r="G43" s="38">
        <v>-331</v>
      </c>
    </row>
    <row r="44" spans="2:7" s="3" customFormat="1" ht="12.75">
      <c r="B44" s="3" t="s">
        <v>30</v>
      </c>
      <c r="E44" s="38">
        <v>-8279</v>
      </c>
      <c r="G44" s="38">
        <v>534</v>
      </c>
    </row>
    <row r="45" spans="2:7" s="3" customFormat="1" ht="12.75">
      <c r="B45" s="3" t="s">
        <v>31</v>
      </c>
      <c r="E45" s="38">
        <v>-2630</v>
      </c>
      <c r="G45" s="38">
        <v>-126</v>
      </c>
    </row>
    <row r="46" spans="2:7" s="3" customFormat="1" ht="12.75">
      <c r="B46" s="53" t="s">
        <v>106</v>
      </c>
      <c r="C46" s="53"/>
      <c r="D46" s="53"/>
      <c r="E46" s="54">
        <v>-773</v>
      </c>
      <c r="G46" s="38">
        <v>0</v>
      </c>
    </row>
    <row r="47" spans="2:7" s="3" customFormat="1" ht="12.75">
      <c r="B47" s="53" t="s">
        <v>107</v>
      </c>
      <c r="C47" s="53"/>
      <c r="D47" s="53"/>
      <c r="E47" s="55">
        <v>16193</v>
      </c>
      <c r="G47" s="38">
        <v>0</v>
      </c>
    </row>
    <row r="48" spans="2:7" s="3" customFormat="1" ht="12.75">
      <c r="B48" s="53" t="s">
        <v>108</v>
      </c>
      <c r="C48" s="53"/>
      <c r="D48" s="53"/>
      <c r="E48" s="55">
        <v>10000</v>
      </c>
      <c r="G48" s="38">
        <v>0</v>
      </c>
    </row>
    <row r="49" spans="2:7" s="3" customFormat="1" ht="12.75">
      <c r="B49" s="53" t="s">
        <v>109</v>
      </c>
      <c r="C49" s="53"/>
      <c r="D49" s="53"/>
      <c r="E49" s="54">
        <v>-2726</v>
      </c>
      <c r="G49" s="38">
        <v>0</v>
      </c>
    </row>
    <row r="50" spans="2:7" s="3" customFormat="1" ht="12.75">
      <c r="B50" s="3" t="s">
        <v>32</v>
      </c>
      <c r="E50" s="42">
        <v>0</v>
      </c>
      <c r="G50" s="10">
        <v>2764</v>
      </c>
    </row>
    <row r="51" spans="1:7" s="3" customFormat="1" ht="12.75">
      <c r="A51" s="4"/>
      <c r="B51" s="4" t="s">
        <v>51</v>
      </c>
      <c r="C51" s="4"/>
      <c r="D51" s="4"/>
      <c r="E51" s="59">
        <f>SUM(E43:E50)</f>
        <v>13193</v>
      </c>
      <c r="G51" s="59">
        <f>SUM(G43:G50)</f>
        <v>2841</v>
      </c>
    </row>
    <row r="52" s="3" customFormat="1" ht="12.75"/>
    <row r="53" spans="1:7" s="3" customFormat="1" ht="12.75">
      <c r="A53" s="4" t="s">
        <v>23</v>
      </c>
      <c r="B53" s="4"/>
      <c r="E53" s="38">
        <f>+E32+E40+E51</f>
        <v>7392</v>
      </c>
      <c r="G53" s="38">
        <f>+G32+G40+G51</f>
        <v>-1388</v>
      </c>
    </row>
    <row r="54" spans="1:2" s="3" customFormat="1" ht="12.75">
      <c r="A54" s="4"/>
      <c r="B54" s="4"/>
    </row>
    <row r="55" spans="1:7" s="3" customFormat="1" ht="12.75">
      <c r="A55" s="4" t="s">
        <v>24</v>
      </c>
      <c r="B55" s="4"/>
      <c r="E55" s="38">
        <v>-400</v>
      </c>
      <c r="G55" s="38">
        <v>571</v>
      </c>
    </row>
    <row r="56" spans="1:7" s="3" customFormat="1" ht="12.75">
      <c r="A56" s="4" t="s">
        <v>52</v>
      </c>
      <c r="B56" s="4"/>
      <c r="E56" s="38">
        <v>-216</v>
      </c>
      <c r="G56" s="38">
        <v>417</v>
      </c>
    </row>
    <row r="57" spans="1:7" s="3" customFormat="1" ht="13.5" thickBot="1">
      <c r="A57" s="4" t="s">
        <v>25</v>
      </c>
      <c r="B57" s="4"/>
      <c r="E57" s="60">
        <f>SUM(E53:E56)</f>
        <v>6776</v>
      </c>
      <c r="G57" s="60">
        <f>SUM(G53:G56)</f>
        <v>-400</v>
      </c>
    </row>
    <row r="58" s="3" customFormat="1" ht="13.5" thickTop="1"/>
    <row r="59" s="3" customFormat="1" ht="12.75">
      <c r="A59" s="3" t="s">
        <v>73</v>
      </c>
    </row>
    <row r="60" s="3" customFormat="1" ht="12.75">
      <c r="A60" s="3" t="s">
        <v>72</v>
      </c>
    </row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</sheetData>
  <mergeCells count="3">
    <mergeCell ref="A1:G1"/>
    <mergeCell ref="A2:G2"/>
    <mergeCell ref="A3:G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Azran Osman</cp:lastModifiedBy>
  <cp:lastPrinted>2004-02-28T01:54:50Z</cp:lastPrinted>
  <dcterms:created xsi:type="dcterms:W3CDTF">2002-11-08T02:43:47Z</dcterms:created>
  <dcterms:modified xsi:type="dcterms:W3CDTF">2004-02-28T01:55:25Z</dcterms:modified>
  <cp:category/>
  <cp:version/>
  <cp:contentType/>
  <cp:contentStatus/>
</cp:coreProperties>
</file>